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Huaweı\Desktop\"/>
    </mc:Choice>
  </mc:AlternateContent>
  <xr:revisionPtr revIDLastSave="0" documentId="8_{420BFD65-1FF5-490B-8FAF-BE7B9C97D647}" xr6:coauthVersionLast="47" xr6:coauthVersionMax="47" xr10:uidLastSave="{00000000-0000-0000-0000-000000000000}"/>
  <bookViews>
    <workbookView xWindow="-108" yWindow="-108" windowWidth="23256" windowHeight="13896" xr2:uid="{EF405AD9-BD72-49DB-A00E-BEE17FCDB849}"/>
  </bookViews>
  <sheets>
    <sheet name="Agile Project Plan Template" sheetId="3" r:id="rId1"/>
  </sheets>
  <definedNames>
    <definedName name="rng_Completed">OFFSET(rng_Tasks,0,5)</definedName>
    <definedName name="rng_Pending">OFFSET(rng_Tasks,0,8)</definedName>
    <definedName name="rng_StartDate">OFFSET(rng_Tasks,0,3)</definedName>
    <definedName name="rng_Tasks">OFFSET(Table14[[#Headers],[TASKS]],1,0,COUNTA(Table14[TASKS]),1)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3" l="1"/>
  <c r="H11" i="3" l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F6" i="3"/>
  <c r="F5" i="3"/>
  <c r="I32" i="3"/>
  <c r="I33" i="3"/>
  <c r="I34" i="3"/>
  <c r="I35" i="3"/>
  <c r="I36" i="3"/>
  <c r="I37" i="3"/>
  <c r="I38" i="3"/>
  <c r="C7" i="3" l="1"/>
  <c r="C6" i="3"/>
  <c r="C5" i="3"/>
  <c r="H8" i="3"/>
  <c r="J12" i="3"/>
  <c r="J15" i="3"/>
  <c r="J17" i="3"/>
  <c r="J24" i="3"/>
  <c r="J27" i="3"/>
  <c r="J34" i="3"/>
  <c r="J36" i="3"/>
  <c r="J22" i="3" l="1"/>
  <c r="J29" i="3"/>
  <c r="J37" i="3"/>
  <c r="J13" i="3"/>
  <c r="J11" i="3"/>
  <c r="J35" i="3"/>
  <c r="J25" i="3"/>
  <c r="J23" i="3"/>
  <c r="F4" i="3"/>
  <c r="J32" i="3"/>
  <c r="J20" i="3"/>
  <c r="J19" i="3"/>
  <c r="J30" i="3"/>
  <c r="J33" i="3"/>
  <c r="J16" i="3"/>
  <c r="J18" i="3"/>
  <c r="J21" i="3"/>
  <c r="J28" i="3"/>
  <c r="J38" i="3"/>
  <c r="J26" i="3"/>
  <c r="J14" i="3"/>
</calcChain>
</file>

<file path=xl/sharedStrings.xml><?xml version="1.0" encoding="utf-8"?>
<sst xmlns="http://schemas.openxmlformats.org/spreadsheetml/2006/main" count="82" uniqueCount="49">
  <si>
    <t>Completed</t>
  </si>
  <si>
    <t>Not Started</t>
  </si>
  <si>
    <t>In progress</t>
  </si>
  <si>
    <t>Person 1</t>
  </si>
  <si>
    <t>Person 2</t>
  </si>
  <si>
    <t>Person 3</t>
  </si>
  <si>
    <t>Person 4</t>
  </si>
  <si>
    <t>Person 5</t>
  </si>
  <si>
    <t>Person 6</t>
  </si>
  <si>
    <t>Person 7</t>
  </si>
  <si>
    <t>Person 8</t>
  </si>
  <si>
    <t>Person 9</t>
  </si>
  <si>
    <t>Person 10</t>
  </si>
  <si>
    <t>Task Title 1</t>
  </si>
  <si>
    <t>Task Title 2</t>
  </si>
  <si>
    <t>Task Title 3</t>
  </si>
  <si>
    <t>Task Title 4</t>
  </si>
  <si>
    <t>Task Title 5</t>
  </si>
  <si>
    <t>Task Title 6</t>
  </si>
  <si>
    <t>Task Title 7</t>
  </si>
  <si>
    <t>Task Title 8</t>
  </si>
  <si>
    <t>Task Title 9</t>
  </si>
  <si>
    <t>Task Title 10</t>
  </si>
  <si>
    <t>Task Title 11</t>
  </si>
  <si>
    <t>Task Title 12</t>
  </si>
  <si>
    <t>Task Title 13</t>
  </si>
  <si>
    <t>Task Title 14</t>
  </si>
  <si>
    <t>Task Title 15</t>
  </si>
  <si>
    <t>Task Title 16</t>
  </si>
  <si>
    <t>Task Title 17</t>
  </si>
  <si>
    <t>Task Title 18</t>
  </si>
  <si>
    <t>Task Title 19</t>
  </si>
  <si>
    <t>Task Title 20</t>
  </si>
  <si>
    <t>TOTAL TASKS</t>
  </si>
  <si>
    <t>Overall
Progress</t>
  </si>
  <si>
    <t>Gantt Chart</t>
  </si>
  <si>
    <t>SPRINT</t>
  </si>
  <si>
    <t>TASKS</t>
  </si>
  <si>
    <t>RESPONSIBLE</t>
  </si>
  <si>
    <t>START</t>
  </si>
  <si>
    <t>FINISH</t>
  </si>
  <si>
    <t>DURATION</t>
  </si>
  <si>
    <t>STORY POINTS</t>
  </si>
  <si>
    <t>STATUS</t>
  </si>
  <si>
    <t>Sprint 1</t>
  </si>
  <si>
    <t>Sprint 2</t>
  </si>
  <si>
    <t>Sprint 3</t>
  </si>
  <si>
    <t>REMARKS</t>
  </si>
  <si>
    <r>
      <rPr>
        <sz val="18"/>
        <rFont val="Calibri"/>
        <family val="2"/>
        <charset val="162"/>
        <scheme val="minor"/>
      </rPr>
      <t>Project Nam</t>
    </r>
    <r>
      <rPr>
        <sz val="18"/>
        <color theme="7" tint="-0.499984740745262"/>
        <rFont val="Calibri"/>
        <family val="2"/>
        <charset val="16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</si>
</sst>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7" tint="-0.499984740745262"/>
      <name val="Calibri"/>
      <family val="2"/>
      <charset val="162"/>
      <scheme val="minor"/>
    </font>
    <font>
      <sz val="18"/>
      <name val="Calibri"/>
      <family val="2"/>
      <charset val="162"/>
      <scheme val="minor"/>
    </font>
    <font>
      <b/>
      <sz val="16"/>
      <color theme="7" tint="-0.499984740745262"/>
      <name val="Calibri"/>
      <family val="2"/>
      <charset val="162"/>
      <scheme val="minor"/>
    </font>
    <font>
      <b/>
      <sz val="22"/>
      <color theme="7" tint="-0.499984740745262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1"/>
      <color theme="0" tint="-4.9989318521683403E-2"/>
      <name val="Calibri"/>
      <family val="2"/>
      <charset val="162"/>
      <scheme val="minor"/>
    </font>
    <font>
      <sz val="11"/>
      <color rgb="FFFF0066"/>
      <name val="Calibri"/>
      <family val="2"/>
      <charset val="162"/>
      <scheme val="minor"/>
    </font>
    <font>
      <sz val="11"/>
      <color theme="5" tint="-0.249977111117893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5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8" fillId="4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vertical="center"/>
    </xf>
    <xf numFmtId="0" fontId="5" fillId="5" borderId="0" xfId="0" applyFont="1" applyFill="1" applyAlignment="1">
      <alignment horizontal="right" vertical="center" indent="1"/>
    </xf>
    <xf numFmtId="0" fontId="5" fillId="5" borderId="0" xfId="0" applyFont="1" applyFill="1" applyAlignment="1">
      <alignment horizontal="left" vertical="center" indent="1"/>
    </xf>
    <xf numFmtId="0" fontId="1" fillId="5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left" vertical="center" indent="1"/>
    </xf>
    <xf numFmtId="0" fontId="11" fillId="6" borderId="0" xfId="0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9" fontId="12" fillId="6" borderId="0" xfId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0" fontId="11" fillId="8" borderId="0" xfId="0" applyFont="1" applyFill="1" applyAlignment="1">
      <alignment horizontal="left" vertical="center" indent="1"/>
    </xf>
    <xf numFmtId="0" fontId="11" fillId="8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2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19">
    <dxf>
      <fill>
        <patternFill>
          <bgColor theme="5" tint="0.39994506668294322"/>
        </patternFill>
      </fill>
    </dxf>
    <dxf>
      <font>
        <strike val="0"/>
        <outline val="0"/>
        <shadow val="0"/>
        <u val="none"/>
        <vertAlign val="baseline"/>
        <name val="Calibri"/>
        <family val="2"/>
        <charset val="16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162"/>
        <scheme val="minor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charset val="16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charset val="16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16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6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charset val="162"/>
        <scheme val="minor"/>
      </font>
      <numFmt numFmtId="164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charset val="162"/>
        <scheme val="minor"/>
      </font>
      <numFmt numFmtId="164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charset val="162"/>
        <scheme val="minor"/>
      </font>
      <numFmt numFmtId="164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charset val="16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charset val="162"/>
        <scheme val="minor"/>
      </font>
      <alignment horizontal="left" vertical="center" textRotation="0" wrapText="0" relativeIndent="1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7" xr9:uid="{607B5762-74CC-4D39-AFF6-76C00A2070E9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mruColors>
      <color rgb="FFFF0066"/>
      <color rgb="FFFF3399"/>
      <color rgb="FF99E39B"/>
      <color rgb="FF7EDC8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9772058195699"/>
          <c:y val="0.23732479092287379"/>
          <c:w val="0.78400234624137333"/>
          <c:h val="0.731336082989626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'Agile Project Plan Template'!$D$10</c:f>
              <c:strCache>
                <c:ptCount val="1"/>
                <c:pt idx="0">
                  <c:v>RESPONSIBLE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[0]!rng_Tasks</c:f>
              <c:strCache>
                <c:ptCount val="20"/>
                <c:pt idx="0">
                  <c:v>Task Title 1</c:v>
                </c:pt>
                <c:pt idx="1">
                  <c:v>Task Title 2</c:v>
                </c:pt>
                <c:pt idx="2">
                  <c:v>Task Title 3</c:v>
                </c:pt>
                <c:pt idx="3">
                  <c:v>Task Title 4</c:v>
                </c:pt>
                <c:pt idx="4">
                  <c:v>Task Title 5</c:v>
                </c:pt>
                <c:pt idx="5">
                  <c:v>Task Title 6</c:v>
                </c:pt>
                <c:pt idx="6">
                  <c:v>Task Title 7</c:v>
                </c:pt>
                <c:pt idx="7">
                  <c:v>Task Title 8</c:v>
                </c:pt>
                <c:pt idx="8">
                  <c:v>Task Title 9</c:v>
                </c:pt>
                <c:pt idx="9">
                  <c:v>Task Title 10</c:v>
                </c:pt>
                <c:pt idx="10">
                  <c:v>Task Title 11</c:v>
                </c:pt>
                <c:pt idx="11">
                  <c:v>Task Title 12</c:v>
                </c:pt>
                <c:pt idx="12">
                  <c:v>Task Title 13</c:v>
                </c:pt>
                <c:pt idx="13">
                  <c:v>Task Title 14</c:v>
                </c:pt>
                <c:pt idx="14">
                  <c:v>Task Title 15</c:v>
                </c:pt>
                <c:pt idx="15">
                  <c:v>Task Title 16</c:v>
                </c:pt>
                <c:pt idx="16">
                  <c:v>Task Title 17</c:v>
                </c:pt>
                <c:pt idx="17">
                  <c:v>Task Title 18</c:v>
                </c:pt>
                <c:pt idx="18">
                  <c:v>Task Title 19</c:v>
                </c:pt>
                <c:pt idx="19">
                  <c:v>Task Title 20</c:v>
                </c:pt>
              </c:strCache>
            </c:strRef>
          </c:cat>
          <c:val>
            <c:numRef>
              <c:f>[0]!rng_StartDate</c:f>
              <c:numCache>
                <c:formatCode>m/d/yyyy</c:formatCode>
                <c:ptCount val="20"/>
                <c:pt idx="0">
                  <c:v>43739</c:v>
                </c:pt>
                <c:pt idx="1">
                  <c:v>43740</c:v>
                </c:pt>
                <c:pt idx="2">
                  <c:v>43743</c:v>
                </c:pt>
                <c:pt idx="3">
                  <c:v>43742</c:v>
                </c:pt>
                <c:pt idx="4">
                  <c:v>43753</c:v>
                </c:pt>
                <c:pt idx="5">
                  <c:v>43748</c:v>
                </c:pt>
                <c:pt idx="6">
                  <c:v>43758</c:v>
                </c:pt>
                <c:pt idx="7">
                  <c:v>43768</c:v>
                </c:pt>
                <c:pt idx="8">
                  <c:v>43784</c:v>
                </c:pt>
                <c:pt idx="9">
                  <c:v>43787</c:v>
                </c:pt>
                <c:pt idx="10">
                  <c:v>43786</c:v>
                </c:pt>
                <c:pt idx="11">
                  <c:v>43790</c:v>
                </c:pt>
                <c:pt idx="12">
                  <c:v>43786</c:v>
                </c:pt>
                <c:pt idx="13">
                  <c:v>43792</c:v>
                </c:pt>
                <c:pt idx="14">
                  <c:v>43786</c:v>
                </c:pt>
                <c:pt idx="15">
                  <c:v>43791</c:v>
                </c:pt>
                <c:pt idx="16">
                  <c:v>43790</c:v>
                </c:pt>
                <c:pt idx="17">
                  <c:v>43786</c:v>
                </c:pt>
                <c:pt idx="18">
                  <c:v>43787</c:v>
                </c:pt>
                <c:pt idx="19">
                  <c:v>43792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8-463A-B85B-3085CDB36D06}"/>
            </c:ext>
          </c:extLst>
        </c:ser>
        <c:ser>
          <c:idx val="1"/>
          <c:order val="1"/>
          <c:tx>
            <c:strRef>
              <c:f>'Agile Project Plan Template'!$I$10</c:f>
              <c:strCache>
                <c:ptCount val="1"/>
                <c:pt idx="0">
                  <c:v>STATUS</c:v>
                </c:pt>
              </c:strCache>
            </c:strRef>
          </c:tx>
          <c:spPr>
            <a:gradFill>
              <a:gsLst>
                <a:gs pos="100000">
                  <a:schemeClr val="accent2"/>
                </a:gs>
                <a:gs pos="22000">
                  <a:schemeClr val="tx1">
                    <a:lumMod val="25000"/>
                    <a:lumOff val="75000"/>
                  </a:schemeClr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strRef>
              <c:f>[0]!rng_Tasks</c:f>
              <c:strCache>
                <c:ptCount val="20"/>
                <c:pt idx="0">
                  <c:v>Task Title 1</c:v>
                </c:pt>
                <c:pt idx="1">
                  <c:v>Task Title 2</c:v>
                </c:pt>
                <c:pt idx="2">
                  <c:v>Task Title 3</c:v>
                </c:pt>
                <c:pt idx="3">
                  <c:v>Task Title 4</c:v>
                </c:pt>
                <c:pt idx="4">
                  <c:v>Task Title 5</c:v>
                </c:pt>
                <c:pt idx="5">
                  <c:v>Task Title 6</c:v>
                </c:pt>
                <c:pt idx="6">
                  <c:v>Task Title 7</c:v>
                </c:pt>
                <c:pt idx="7">
                  <c:v>Task Title 8</c:v>
                </c:pt>
                <c:pt idx="8">
                  <c:v>Task Title 9</c:v>
                </c:pt>
                <c:pt idx="9">
                  <c:v>Task Title 10</c:v>
                </c:pt>
                <c:pt idx="10">
                  <c:v>Task Title 11</c:v>
                </c:pt>
                <c:pt idx="11">
                  <c:v>Task Title 12</c:v>
                </c:pt>
                <c:pt idx="12">
                  <c:v>Task Title 13</c:v>
                </c:pt>
                <c:pt idx="13">
                  <c:v>Task Title 14</c:v>
                </c:pt>
                <c:pt idx="14">
                  <c:v>Task Title 15</c:v>
                </c:pt>
                <c:pt idx="15">
                  <c:v>Task Title 16</c:v>
                </c:pt>
                <c:pt idx="16">
                  <c:v>Task Title 17</c:v>
                </c:pt>
                <c:pt idx="17">
                  <c:v>Task Title 18</c:v>
                </c:pt>
                <c:pt idx="18">
                  <c:v>Task Title 19</c:v>
                </c:pt>
                <c:pt idx="19">
                  <c:v>Task Title 20</c:v>
                </c:pt>
              </c:strCache>
            </c:strRef>
          </c:cat>
          <c:val>
            <c:numRef>
              <c:f>[0]!rng_Completed</c:f>
              <c:numCache>
                <c:formatCode>General</c:formatCode>
                <c:ptCount val="20"/>
                <c:pt idx="0">
                  <c:v>112</c:v>
                </c:pt>
                <c:pt idx="1">
                  <c:v>42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  <c:pt idx="5">
                  <c:v>21</c:v>
                </c:pt>
                <c:pt idx="6">
                  <c:v>10</c:v>
                </c:pt>
                <c:pt idx="7">
                  <c:v>14</c:v>
                </c:pt>
                <c:pt idx="8">
                  <c:v>42</c:v>
                </c:pt>
                <c:pt idx="9">
                  <c:v>26</c:v>
                </c:pt>
                <c:pt idx="10">
                  <c:v>10</c:v>
                </c:pt>
                <c:pt idx="11">
                  <c:v>22</c:v>
                </c:pt>
                <c:pt idx="12">
                  <c:v>44</c:v>
                </c:pt>
                <c:pt idx="13">
                  <c:v>46</c:v>
                </c:pt>
                <c:pt idx="14">
                  <c:v>16</c:v>
                </c:pt>
                <c:pt idx="15">
                  <c:v>22</c:v>
                </c:pt>
                <c:pt idx="16">
                  <c:v>12</c:v>
                </c:pt>
                <c:pt idx="17">
                  <c:v>51</c:v>
                </c:pt>
                <c:pt idx="18">
                  <c:v>38</c:v>
                </c:pt>
                <c:pt idx="1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8-463A-B85B-3085CDB36D06}"/>
            </c:ext>
          </c:extLst>
        </c:ser>
        <c:ser>
          <c:idx val="2"/>
          <c:order val="2"/>
          <c:tx>
            <c:strRef>
              <c:f>'Agile Project Plan Template'!$J$10</c:f>
              <c:strCache>
                <c:ptCount val="1"/>
                <c:pt idx="0">
                  <c:v>REMARKS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[0]!rng_Tasks</c:f>
              <c:strCache>
                <c:ptCount val="20"/>
                <c:pt idx="0">
                  <c:v>Task Title 1</c:v>
                </c:pt>
                <c:pt idx="1">
                  <c:v>Task Title 2</c:v>
                </c:pt>
                <c:pt idx="2">
                  <c:v>Task Title 3</c:v>
                </c:pt>
                <c:pt idx="3">
                  <c:v>Task Title 4</c:v>
                </c:pt>
                <c:pt idx="4">
                  <c:v>Task Title 5</c:v>
                </c:pt>
                <c:pt idx="5">
                  <c:v>Task Title 6</c:v>
                </c:pt>
                <c:pt idx="6">
                  <c:v>Task Title 7</c:v>
                </c:pt>
                <c:pt idx="7">
                  <c:v>Task Title 8</c:v>
                </c:pt>
                <c:pt idx="8">
                  <c:v>Task Title 9</c:v>
                </c:pt>
                <c:pt idx="9">
                  <c:v>Task Title 10</c:v>
                </c:pt>
                <c:pt idx="10">
                  <c:v>Task Title 11</c:v>
                </c:pt>
                <c:pt idx="11">
                  <c:v>Task Title 12</c:v>
                </c:pt>
                <c:pt idx="12">
                  <c:v>Task Title 13</c:v>
                </c:pt>
                <c:pt idx="13">
                  <c:v>Task Title 14</c:v>
                </c:pt>
                <c:pt idx="14">
                  <c:v>Task Title 15</c:v>
                </c:pt>
                <c:pt idx="15">
                  <c:v>Task Title 16</c:v>
                </c:pt>
                <c:pt idx="16">
                  <c:v>Task Title 17</c:v>
                </c:pt>
                <c:pt idx="17">
                  <c:v>Task Title 18</c:v>
                </c:pt>
                <c:pt idx="18">
                  <c:v>Task Title 19</c:v>
                </c:pt>
                <c:pt idx="19">
                  <c:v>Task Title 20</c:v>
                </c:pt>
              </c:strCache>
            </c:strRef>
          </c:cat>
          <c:val>
            <c:numRef>
              <c:f>[0]!rng_Pending</c:f>
            </c:numRef>
          </c:val>
          <c:extLst>
            <c:ext xmlns:c16="http://schemas.microsoft.com/office/drawing/2014/chart" uri="{C3380CC4-5D6E-409C-BE32-E72D297353CC}">
              <c16:uniqueId val="{00000002-1738-463A-B85B-3085CDB36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9818624"/>
        <c:axId val="204298816"/>
      </c:barChart>
      <c:catAx>
        <c:axId val="59818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98816"/>
        <c:crosses val="autoZero"/>
        <c:auto val="1"/>
        <c:lblAlgn val="ctr"/>
        <c:lblOffset val="100"/>
        <c:noMultiLvlLbl val="0"/>
      </c:catAx>
      <c:valAx>
        <c:axId val="2042988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headEnd type="none" w="med" len="med"/>
              <a:tailEnd type="none" w="med" len="med"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cap="rnd"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1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6">
            <a:lumMod val="20000"/>
            <a:lumOff val="80000"/>
          </a:schemeClr>
        </a:gs>
        <a:gs pos="26000">
          <a:schemeClr val="bg1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F43-46C7-B13D-F013D705AAD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BA-4EB0-B50F-F3055A9D5A71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43-46C7-B13D-F013D705AADA}"/>
              </c:ext>
            </c:extLst>
          </c:dPt>
          <c:val>
            <c:numRef>
              <c:f>'Agile Project Plan Template'!$H$6:$H$8</c:f>
              <c:numCache>
                <c:formatCode>0%</c:formatCode>
                <c:ptCount val="3"/>
                <c:pt idx="0">
                  <c:v>0.55000000000000004</c:v>
                </c:pt>
                <c:pt idx="2">
                  <c:v>0.44999999999999996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3-46C7-B13D-F013D705A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3</xdr:row>
      <xdr:rowOff>0</xdr:rowOff>
    </xdr:from>
    <xdr:to>
      <xdr:col>34</xdr:col>
      <xdr:colOff>9525</xdr:colOff>
      <xdr:row>38</xdr:row>
      <xdr:rowOff>38101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10DE60-9733-4DA7-AA62-4D8BF750B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104776</xdr:colOff>
      <xdr:row>3</xdr:row>
      <xdr:rowOff>28575</xdr:rowOff>
    </xdr:from>
    <xdr:to>
      <xdr:col>9</xdr:col>
      <xdr:colOff>561975</xdr:colOff>
      <xdr:row>8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F5AC82-CEC4-4DF5-81C9-B3F8080EBB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129541</xdr:colOff>
      <xdr:row>1</xdr:row>
      <xdr:rowOff>43462</xdr:rowOff>
    </xdr:from>
    <xdr:to>
      <xdr:col>9</xdr:col>
      <xdr:colOff>1135380</xdr:colOff>
      <xdr:row>1</xdr:row>
      <xdr:rowOff>281940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073571B9-C358-1F2A-BCFC-C0F3285A4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151621" y="294922"/>
          <a:ext cx="1005839" cy="23847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87E4EA-2137-4137-9E3F-CE3539C094BA}" name="Table14" displayName="Table14" ref="B10:J38" totalsRowShown="0" headerRowDxfId="2" dataDxfId="1">
  <autoFilter ref="B10:J38" xr:uid="{3387E4EA-2137-4137-9E3F-CE3539C094BA}"/>
  <tableColumns count="9">
    <tableColumn id="1" xr3:uid="{0A7C86CC-0564-484C-903E-376B83D38B1E}" name="SPRINT" dataDxfId="11"/>
    <tableColumn id="9" xr3:uid="{95E71306-6261-4343-A355-0BDDD195DA10}" name="TASKS" dataDxfId="10"/>
    <tableColumn id="2" xr3:uid="{37A090FC-079A-4BA8-B8DA-82715180A832}" name="RESPONSIBLE" dataDxfId="9"/>
    <tableColumn id="3" xr3:uid="{5FD4D417-8D8A-4435-8DD9-AE698750E8F4}" name="STORY POINTS" dataDxfId="8"/>
    <tableColumn id="4" xr3:uid="{AB101C76-0291-4AF9-8296-B4FAD7AC820E}" name="START" dataDxfId="7" dataCellStyle="Percent"/>
    <tableColumn id="5" xr3:uid="{CD48541F-765D-41E5-AD9C-791C860DD0B0}" name="FINISH" dataDxfId="6" dataCellStyle="Percent"/>
    <tableColumn id="6" xr3:uid="{0BDB9349-34F9-4D26-8028-90B219F479AB}" name="DURATION" dataDxfId="5">
      <calculatedColumnFormula>IF(Table14[[#This Row],[TASKS]]="","",Table14[[#This Row],[FINISH]]-Table14[[#This Row],[START]]+1)</calculatedColumnFormula>
    </tableColumn>
    <tableColumn id="7" xr3:uid="{2C1D1A74-D633-4E42-BD39-E0B32E7D49E0}" name="STATUS" dataDxfId="4"/>
    <tableColumn id="8" xr3:uid="{F4E17ED8-F324-4943-905F-349E00841ABD}" name="REMARKS" dataDxfId="3">
      <calculatedColumnFormula>IFERROR(Table14[[#This Row],[DURATION]]-Table14[[#This Row],[STATUS]],"")</calculatedColumnFormula>
    </tableColumn>
  </tableColumns>
  <tableStyleInfo name="TableStyleLight1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A1009-B8FB-4B7A-B19F-26E4145D4C7B}">
  <sheetPr>
    <tabColor rgb="FF92D050"/>
  </sheetPr>
  <dimension ref="B2:AH38"/>
  <sheetViews>
    <sheetView showGridLines="0" tabSelected="1" zoomScale="70" zoomScaleNormal="70" workbookViewId="0">
      <selection activeCell="I42" sqref="I42"/>
    </sheetView>
  </sheetViews>
  <sheetFormatPr defaultColWidth="14.44140625" defaultRowHeight="20.100000000000001" customHeight="1" x14ac:dyDescent="0.3"/>
  <cols>
    <col min="1" max="1" width="1" style="1" customWidth="1"/>
    <col min="2" max="2" width="23" style="2" customWidth="1"/>
    <col min="3" max="3" width="20.6640625" style="2" customWidth="1"/>
    <col min="4" max="4" width="20.6640625" style="3" customWidth="1"/>
    <col min="5" max="5" width="12.88671875" style="3" customWidth="1"/>
    <col min="6" max="6" width="15.6640625" style="3" customWidth="1"/>
    <col min="7" max="7" width="15" style="3" customWidth="1"/>
    <col min="8" max="9" width="11.33203125" style="3" customWidth="1"/>
    <col min="10" max="10" width="17" style="1" customWidth="1"/>
    <col min="11" max="25" width="14.44140625" style="1" hidden="1" customWidth="1"/>
    <col min="26" max="26" width="0.88671875" style="1" customWidth="1"/>
    <col min="27" max="16384" width="14.44140625" style="1"/>
  </cols>
  <sheetData>
    <row r="2" spans="2:34" ht="30" customHeight="1" x14ac:dyDescent="0.3">
      <c r="B2" s="4" t="s">
        <v>48</v>
      </c>
      <c r="C2" s="5"/>
      <c r="D2" s="5"/>
      <c r="E2" s="5"/>
      <c r="F2" s="5"/>
      <c r="G2" s="5"/>
      <c r="H2" s="5"/>
      <c r="I2" s="5"/>
      <c r="J2" s="5"/>
      <c r="AA2" s="6" t="s">
        <v>35</v>
      </c>
      <c r="AB2" s="6"/>
      <c r="AC2" s="6"/>
      <c r="AD2" s="6"/>
      <c r="AE2" s="6"/>
      <c r="AF2" s="6"/>
      <c r="AG2" s="6"/>
      <c r="AH2" s="6"/>
    </row>
    <row r="3" spans="2:34" ht="5.25" customHeight="1" thickBot="1" x14ac:dyDescent="0.35">
      <c r="B3" s="7"/>
      <c r="C3" s="8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AA3" s="9"/>
      <c r="AB3" s="9"/>
      <c r="AC3" s="9"/>
      <c r="AD3" s="9"/>
      <c r="AE3" s="9"/>
      <c r="AF3" s="9"/>
      <c r="AG3" s="9"/>
      <c r="AH3" s="9"/>
    </row>
    <row r="4" spans="2:34" ht="20.100000000000001" customHeight="1" x14ac:dyDescent="0.3">
      <c r="B4" s="10" t="s">
        <v>33</v>
      </c>
      <c r="C4" s="11">
        <f>COUNTA(Table14[TASKS])</f>
        <v>20</v>
      </c>
      <c r="E4" s="12" t="s">
        <v>41</v>
      </c>
      <c r="F4" s="12">
        <f>F6-F5+1</f>
        <v>112</v>
      </c>
      <c r="H4" s="13" t="s">
        <v>34</v>
      </c>
    </row>
    <row r="5" spans="2:34" ht="20.100000000000001" customHeight="1" x14ac:dyDescent="0.3">
      <c r="B5" s="14" t="s">
        <v>0</v>
      </c>
      <c r="C5" s="15">
        <f>COUNTIF(Table14[STATUS],B5)</f>
        <v>4</v>
      </c>
      <c r="E5" s="16" t="s">
        <v>39</v>
      </c>
      <c r="F5" s="17">
        <f>MIN(Table14[START])</f>
        <v>43739</v>
      </c>
      <c r="H5" s="18"/>
    </row>
    <row r="6" spans="2:34" ht="20.100000000000001" customHeight="1" x14ac:dyDescent="0.3">
      <c r="B6" s="14" t="s">
        <v>2</v>
      </c>
      <c r="C6" s="15">
        <f>COUNTIF(Table14[STATUS],B6)</f>
        <v>8</v>
      </c>
      <c r="E6" s="16" t="s">
        <v>40</v>
      </c>
      <c r="F6" s="17">
        <f>MAX(Table14[FINISH])</f>
        <v>43850</v>
      </c>
      <c r="H6" s="19">
        <v>0.55000000000000004</v>
      </c>
    </row>
    <row r="7" spans="2:34" ht="20.100000000000001" customHeight="1" x14ac:dyDescent="0.3">
      <c r="B7" s="14" t="s">
        <v>1</v>
      </c>
      <c r="C7" s="15">
        <f>COUNTIF(Table14[STATUS],B7)</f>
        <v>8</v>
      </c>
      <c r="E7" s="16"/>
      <c r="F7" s="20"/>
      <c r="H7" s="19"/>
    </row>
    <row r="8" spans="2:34" ht="14.4" x14ac:dyDescent="0.3">
      <c r="H8" s="21">
        <f>1-H6</f>
        <v>0.44999999999999996</v>
      </c>
    </row>
    <row r="10" spans="2:34" ht="70.5" customHeight="1" x14ac:dyDescent="0.3">
      <c r="B10" s="22" t="s">
        <v>36</v>
      </c>
      <c r="C10" s="22" t="s">
        <v>37</v>
      </c>
      <c r="D10" s="22" t="s">
        <v>38</v>
      </c>
      <c r="E10" s="23" t="s">
        <v>42</v>
      </c>
      <c r="F10" s="24" t="s">
        <v>39</v>
      </c>
      <c r="G10" s="24" t="s">
        <v>40</v>
      </c>
      <c r="H10" s="24" t="s">
        <v>41</v>
      </c>
      <c r="I10" s="24" t="s">
        <v>43</v>
      </c>
      <c r="J10" s="24" t="s">
        <v>47</v>
      </c>
    </row>
    <row r="11" spans="2:34" ht="20.100000000000001" customHeight="1" x14ac:dyDescent="0.3">
      <c r="B11" s="2" t="s">
        <v>44</v>
      </c>
      <c r="C11" s="2" t="s">
        <v>13</v>
      </c>
      <c r="D11" s="2" t="s">
        <v>3</v>
      </c>
      <c r="E11" s="25"/>
      <c r="F11" s="25">
        <v>43739</v>
      </c>
      <c r="G11" s="25">
        <v>43850</v>
      </c>
      <c r="H11" s="26">
        <f>IF(Table14[[#This Row],[TASKS]]="","",Table14[[#This Row],[FINISH]]-Table14[[#This Row],[START]]+1)</f>
        <v>112</v>
      </c>
      <c r="I11" s="27" t="s">
        <v>0</v>
      </c>
      <c r="J11" s="28" t="str">
        <f>IFERROR(Table14[[#This Row],[DURATION]]-Table14[[#This Row],[STATUS]],"")</f>
        <v/>
      </c>
    </row>
    <row r="12" spans="2:34" ht="20.100000000000001" customHeight="1" x14ac:dyDescent="0.3">
      <c r="C12" s="2" t="s">
        <v>14</v>
      </c>
      <c r="D12" s="2" t="s">
        <v>4</v>
      </c>
      <c r="E12" s="25"/>
      <c r="F12" s="25">
        <v>43740</v>
      </c>
      <c r="G12" s="25">
        <v>43781</v>
      </c>
      <c r="H12" s="26">
        <f>IF(Table14[[#This Row],[TASKS]]="","",Table14[[#This Row],[FINISH]]-Table14[[#This Row],[START]]+1)</f>
        <v>42</v>
      </c>
      <c r="I12" s="27" t="s">
        <v>2</v>
      </c>
      <c r="J12" s="28" t="str">
        <f>IFERROR(Table14[[#This Row],[DURATION]]-Table14[[#This Row],[STATUS]],"")</f>
        <v/>
      </c>
    </row>
    <row r="13" spans="2:34" ht="20.100000000000001" customHeight="1" x14ac:dyDescent="0.3">
      <c r="C13" s="2" t="s">
        <v>15</v>
      </c>
      <c r="D13" s="2" t="s">
        <v>5</v>
      </c>
      <c r="E13" s="25"/>
      <c r="F13" s="25">
        <v>43743</v>
      </c>
      <c r="G13" s="25">
        <v>43747</v>
      </c>
      <c r="H13" s="26">
        <f>IF(Table14[[#This Row],[TASKS]]="","",Table14[[#This Row],[FINISH]]-Table14[[#This Row],[START]]+1)</f>
        <v>5</v>
      </c>
      <c r="I13" s="27" t="s">
        <v>0</v>
      </c>
      <c r="J13" s="28" t="str">
        <f>IFERROR(Table14[[#This Row],[DURATION]]-Table14[[#This Row],[STATUS]],"")</f>
        <v/>
      </c>
    </row>
    <row r="14" spans="2:34" ht="20.100000000000001" customHeight="1" x14ac:dyDescent="0.3">
      <c r="C14" s="2" t="s">
        <v>16</v>
      </c>
      <c r="D14" s="2" t="s">
        <v>6</v>
      </c>
      <c r="E14" s="25"/>
      <c r="F14" s="25">
        <v>43742</v>
      </c>
      <c r="G14" s="25">
        <v>43748</v>
      </c>
      <c r="H14" s="26">
        <f>IF(Table14[[#This Row],[TASKS]]="","",Table14[[#This Row],[FINISH]]-Table14[[#This Row],[START]]+1)</f>
        <v>7</v>
      </c>
      <c r="I14" s="27" t="s">
        <v>2</v>
      </c>
      <c r="J14" s="28" t="str">
        <f>IFERROR(Table14[[#This Row],[DURATION]]-Table14[[#This Row],[STATUS]],"")</f>
        <v/>
      </c>
    </row>
    <row r="15" spans="2:34" ht="20.100000000000001" customHeight="1" x14ac:dyDescent="0.3">
      <c r="C15" s="2" t="s">
        <v>17</v>
      </c>
      <c r="D15" s="2" t="s">
        <v>7</v>
      </c>
      <c r="E15" s="25"/>
      <c r="F15" s="25">
        <v>43753</v>
      </c>
      <c r="G15" s="25">
        <v>43766</v>
      </c>
      <c r="H15" s="26">
        <f>IF(Table14[[#This Row],[TASKS]]="","",Table14[[#This Row],[FINISH]]-Table14[[#This Row],[START]]+1)</f>
        <v>14</v>
      </c>
      <c r="I15" s="27" t="s">
        <v>2</v>
      </c>
      <c r="J15" s="28" t="str">
        <f>IFERROR(Table14[[#This Row],[DURATION]]-Table14[[#This Row],[STATUS]],"")</f>
        <v/>
      </c>
    </row>
    <row r="16" spans="2:34" ht="20.100000000000001" customHeight="1" x14ac:dyDescent="0.3">
      <c r="C16" s="2" t="s">
        <v>18</v>
      </c>
      <c r="D16" s="29" t="s">
        <v>8</v>
      </c>
      <c r="E16" s="25"/>
      <c r="F16" s="25">
        <v>43748</v>
      </c>
      <c r="G16" s="25">
        <v>43768</v>
      </c>
      <c r="H16" s="26">
        <f>IF(Table14[[#This Row],[TASKS]]="","",Table14[[#This Row],[FINISH]]-Table14[[#This Row],[START]]+1)</f>
        <v>21</v>
      </c>
      <c r="I16" s="27" t="s">
        <v>1</v>
      </c>
      <c r="J16" s="28" t="str">
        <f>IFERROR(Table14[[#This Row],[DURATION]]-Table14[[#This Row],[STATUS]],"")</f>
        <v/>
      </c>
    </row>
    <row r="17" spans="2:10" ht="20.100000000000001" customHeight="1" x14ac:dyDescent="0.3">
      <c r="B17" s="2" t="s">
        <v>45</v>
      </c>
      <c r="C17" s="2" t="s">
        <v>19</v>
      </c>
      <c r="D17" s="2" t="s">
        <v>9</v>
      </c>
      <c r="E17" s="25"/>
      <c r="F17" s="25">
        <v>43758</v>
      </c>
      <c r="G17" s="25">
        <v>43767</v>
      </c>
      <c r="H17" s="26">
        <f>IF(Table14[[#This Row],[TASKS]]="","",Table14[[#This Row],[FINISH]]-Table14[[#This Row],[START]]+1)</f>
        <v>10</v>
      </c>
      <c r="I17" s="27" t="s">
        <v>2</v>
      </c>
      <c r="J17" s="28" t="str">
        <f>IFERROR(Table14[[#This Row],[DURATION]]-Table14[[#This Row],[STATUS]],"")</f>
        <v/>
      </c>
    </row>
    <row r="18" spans="2:10" ht="20.100000000000001" customHeight="1" x14ac:dyDescent="0.3">
      <c r="C18" s="2" t="s">
        <v>20</v>
      </c>
      <c r="D18" s="2" t="s">
        <v>10</v>
      </c>
      <c r="E18" s="25"/>
      <c r="F18" s="25">
        <v>43768</v>
      </c>
      <c r="G18" s="25">
        <v>43781</v>
      </c>
      <c r="H18" s="26">
        <f>IF(Table14[[#This Row],[TASKS]]="","",Table14[[#This Row],[FINISH]]-Table14[[#This Row],[START]]+1)</f>
        <v>14</v>
      </c>
      <c r="I18" s="27" t="s">
        <v>1</v>
      </c>
      <c r="J18" s="28" t="str">
        <f>IFERROR(Table14[[#This Row],[DURATION]]-Table14[[#This Row],[STATUS]],"")</f>
        <v/>
      </c>
    </row>
    <row r="19" spans="2:10" ht="20.100000000000001" customHeight="1" x14ac:dyDescent="0.3">
      <c r="C19" s="2" t="s">
        <v>21</v>
      </c>
      <c r="D19" s="2" t="s">
        <v>11</v>
      </c>
      <c r="E19" s="25"/>
      <c r="F19" s="25">
        <v>43784</v>
      </c>
      <c r="G19" s="25">
        <v>43825</v>
      </c>
      <c r="H19" s="26">
        <f>IF(Table14[[#This Row],[TASKS]]="","",Table14[[#This Row],[FINISH]]-Table14[[#This Row],[START]]+1)</f>
        <v>42</v>
      </c>
      <c r="I19" s="27" t="s">
        <v>1</v>
      </c>
      <c r="J19" s="28" t="str">
        <f>IFERROR(Table14[[#This Row],[DURATION]]-Table14[[#This Row],[STATUS]],"")</f>
        <v/>
      </c>
    </row>
    <row r="20" spans="2:10" ht="20.100000000000001" customHeight="1" x14ac:dyDescent="0.3">
      <c r="C20" s="2" t="s">
        <v>22</v>
      </c>
      <c r="D20" s="2" t="s">
        <v>12</v>
      </c>
      <c r="E20" s="25"/>
      <c r="F20" s="25">
        <v>43787</v>
      </c>
      <c r="G20" s="25">
        <v>43812</v>
      </c>
      <c r="H20" s="26">
        <f>IF(Table14[[#This Row],[TASKS]]="","",Table14[[#This Row],[FINISH]]-Table14[[#This Row],[START]]+1)</f>
        <v>26</v>
      </c>
      <c r="I20" s="27" t="s">
        <v>0</v>
      </c>
      <c r="J20" s="28" t="str">
        <f>IFERROR(Table14[[#This Row],[DURATION]]-Table14[[#This Row],[STATUS]],"")</f>
        <v/>
      </c>
    </row>
    <row r="21" spans="2:10" ht="20.100000000000001" customHeight="1" x14ac:dyDescent="0.3">
      <c r="C21" s="2" t="s">
        <v>23</v>
      </c>
      <c r="D21" s="2" t="s">
        <v>3</v>
      </c>
      <c r="E21" s="25"/>
      <c r="F21" s="25">
        <v>43786</v>
      </c>
      <c r="G21" s="25">
        <v>43795</v>
      </c>
      <c r="H21" s="26">
        <f>IF(Table14[[#This Row],[TASKS]]="","",Table14[[#This Row],[FINISH]]-Table14[[#This Row],[START]]+1)</f>
        <v>10</v>
      </c>
      <c r="I21" s="27" t="s">
        <v>2</v>
      </c>
      <c r="J21" s="28" t="str">
        <f>IFERROR(Table14[[#This Row],[DURATION]]-Table14[[#This Row],[STATUS]],"")</f>
        <v/>
      </c>
    </row>
    <row r="22" spans="2:10" ht="20.100000000000001" customHeight="1" x14ac:dyDescent="0.3">
      <c r="C22" s="2" t="s">
        <v>24</v>
      </c>
      <c r="D22" s="2" t="s">
        <v>4</v>
      </c>
      <c r="E22" s="25"/>
      <c r="F22" s="25">
        <v>43790</v>
      </c>
      <c r="G22" s="25">
        <v>43811</v>
      </c>
      <c r="H22" s="26">
        <f>IF(Table14[[#This Row],[TASKS]]="","",Table14[[#This Row],[FINISH]]-Table14[[#This Row],[START]]+1)</f>
        <v>22</v>
      </c>
      <c r="I22" s="27" t="s">
        <v>0</v>
      </c>
      <c r="J22" s="28" t="str">
        <f>IFERROR(Table14[[#This Row],[DURATION]]-Table14[[#This Row],[STATUS]],"")</f>
        <v/>
      </c>
    </row>
    <row r="23" spans="2:10" ht="20.100000000000001" customHeight="1" x14ac:dyDescent="0.3">
      <c r="C23" s="2" t="s">
        <v>25</v>
      </c>
      <c r="D23" s="2" t="s">
        <v>5</v>
      </c>
      <c r="E23" s="25"/>
      <c r="F23" s="25">
        <v>43786</v>
      </c>
      <c r="G23" s="25">
        <v>43829</v>
      </c>
      <c r="H23" s="26">
        <f>IF(Table14[[#This Row],[TASKS]]="","",Table14[[#This Row],[FINISH]]-Table14[[#This Row],[START]]+1)</f>
        <v>44</v>
      </c>
      <c r="I23" s="27" t="s">
        <v>2</v>
      </c>
      <c r="J23" s="28" t="str">
        <f>IFERROR(Table14[[#This Row],[DURATION]]-Table14[[#This Row],[STATUS]],"")</f>
        <v/>
      </c>
    </row>
    <row r="24" spans="2:10" ht="20.100000000000001" customHeight="1" x14ac:dyDescent="0.3">
      <c r="C24" s="2" t="s">
        <v>26</v>
      </c>
      <c r="D24" s="2" t="s">
        <v>6</v>
      </c>
      <c r="E24" s="25"/>
      <c r="F24" s="25">
        <v>43792</v>
      </c>
      <c r="G24" s="25">
        <v>43837</v>
      </c>
      <c r="H24" s="26">
        <f>IF(Table14[[#This Row],[TASKS]]="","",Table14[[#This Row],[FINISH]]-Table14[[#This Row],[START]]+1)</f>
        <v>46</v>
      </c>
      <c r="I24" s="27" t="s">
        <v>2</v>
      </c>
      <c r="J24" s="28" t="str">
        <f>IFERROR(Table14[[#This Row],[DURATION]]-Table14[[#This Row],[STATUS]],"")</f>
        <v/>
      </c>
    </row>
    <row r="25" spans="2:10" ht="20.100000000000001" customHeight="1" x14ac:dyDescent="0.3">
      <c r="C25" s="2" t="s">
        <v>27</v>
      </c>
      <c r="D25" s="2" t="s">
        <v>7</v>
      </c>
      <c r="E25" s="25"/>
      <c r="F25" s="25">
        <v>43786</v>
      </c>
      <c r="G25" s="25">
        <v>43801</v>
      </c>
      <c r="H25" s="26">
        <f>IF(Table14[[#This Row],[TASKS]]="","",Table14[[#This Row],[FINISH]]-Table14[[#This Row],[START]]+1)</f>
        <v>16</v>
      </c>
      <c r="I25" s="27" t="s">
        <v>1</v>
      </c>
      <c r="J25" s="28" t="str">
        <f>IFERROR(Table14[[#This Row],[DURATION]]-Table14[[#This Row],[STATUS]],"")</f>
        <v/>
      </c>
    </row>
    <row r="26" spans="2:10" ht="20.100000000000001" customHeight="1" x14ac:dyDescent="0.3">
      <c r="B26" s="2" t="s">
        <v>46</v>
      </c>
      <c r="C26" s="2" t="s">
        <v>28</v>
      </c>
      <c r="D26" s="2" t="s">
        <v>8</v>
      </c>
      <c r="E26" s="25"/>
      <c r="F26" s="25">
        <v>43791</v>
      </c>
      <c r="G26" s="25">
        <v>43812</v>
      </c>
      <c r="H26" s="26">
        <f>IF(Table14[[#This Row],[TASKS]]="","",Table14[[#This Row],[FINISH]]-Table14[[#This Row],[START]]+1)</f>
        <v>22</v>
      </c>
      <c r="I26" s="27" t="s">
        <v>2</v>
      </c>
      <c r="J26" s="28" t="str">
        <f>IFERROR(Table14[[#This Row],[DURATION]]-Table14[[#This Row],[STATUS]],"")</f>
        <v/>
      </c>
    </row>
    <row r="27" spans="2:10" ht="20.100000000000001" customHeight="1" x14ac:dyDescent="0.3">
      <c r="C27" s="2" t="s">
        <v>29</v>
      </c>
      <c r="D27" s="2" t="s">
        <v>9</v>
      </c>
      <c r="E27" s="25"/>
      <c r="F27" s="25">
        <v>43790</v>
      </c>
      <c r="G27" s="25">
        <v>43801</v>
      </c>
      <c r="H27" s="26">
        <f>IF(Table14[[#This Row],[TASKS]]="","",Table14[[#This Row],[FINISH]]-Table14[[#This Row],[START]]+1)</f>
        <v>12</v>
      </c>
      <c r="I27" s="27" t="s">
        <v>1</v>
      </c>
      <c r="J27" s="28" t="str">
        <f>IFERROR(Table14[[#This Row],[DURATION]]-Table14[[#This Row],[STATUS]],"")</f>
        <v/>
      </c>
    </row>
    <row r="28" spans="2:10" ht="20.100000000000001" customHeight="1" x14ac:dyDescent="0.3">
      <c r="C28" s="2" t="s">
        <v>30</v>
      </c>
      <c r="D28" s="2" t="s">
        <v>10</v>
      </c>
      <c r="E28" s="25"/>
      <c r="F28" s="25">
        <v>43786</v>
      </c>
      <c r="G28" s="25">
        <v>43836</v>
      </c>
      <c r="H28" s="26">
        <f>IF(Table14[[#This Row],[TASKS]]="","",Table14[[#This Row],[FINISH]]-Table14[[#This Row],[START]]+1)</f>
        <v>51</v>
      </c>
      <c r="I28" s="27" t="s">
        <v>1</v>
      </c>
      <c r="J28" s="28" t="str">
        <f>IFERROR(Table14[[#This Row],[DURATION]]-Table14[[#This Row],[STATUS]],"")</f>
        <v/>
      </c>
    </row>
    <row r="29" spans="2:10" ht="20.100000000000001" customHeight="1" x14ac:dyDescent="0.3">
      <c r="C29" s="2" t="s">
        <v>31</v>
      </c>
      <c r="D29" s="2" t="s">
        <v>11</v>
      </c>
      <c r="E29" s="25"/>
      <c r="F29" s="25">
        <v>43787</v>
      </c>
      <c r="G29" s="25">
        <v>43824</v>
      </c>
      <c r="H29" s="26">
        <f>IF(Table14[[#This Row],[TASKS]]="","",Table14[[#This Row],[FINISH]]-Table14[[#This Row],[START]]+1)</f>
        <v>38</v>
      </c>
      <c r="I29" s="27" t="s">
        <v>1</v>
      </c>
      <c r="J29" s="28" t="str">
        <f>IFERROR(Table14[[#This Row],[DURATION]]-Table14[[#This Row],[STATUS]],"")</f>
        <v/>
      </c>
    </row>
    <row r="30" spans="2:10" ht="20.100000000000001" customHeight="1" x14ac:dyDescent="0.3">
      <c r="C30" s="2" t="s">
        <v>32</v>
      </c>
      <c r="D30" s="2" t="s">
        <v>12</v>
      </c>
      <c r="E30" s="25"/>
      <c r="F30" s="25">
        <v>43792</v>
      </c>
      <c r="G30" s="25">
        <v>43796</v>
      </c>
      <c r="H30" s="26">
        <f>IF(Table14[[#This Row],[TASKS]]="","",Table14[[#This Row],[FINISH]]-Table14[[#This Row],[START]]+1)</f>
        <v>5</v>
      </c>
      <c r="I30" s="27" t="s">
        <v>1</v>
      </c>
      <c r="J30" s="28" t="str">
        <f>IFERROR(Table14[[#This Row],[DURATION]]-Table14[[#This Row],[STATUS]],"")</f>
        <v/>
      </c>
    </row>
    <row r="31" spans="2:10" ht="20.100000000000001" customHeight="1" x14ac:dyDescent="0.3">
      <c r="B31" s="30"/>
      <c r="C31" s="30"/>
      <c r="D31" s="2"/>
      <c r="E31" s="31"/>
      <c r="F31" s="31"/>
      <c r="G31" s="31"/>
      <c r="H31" s="32" t="str">
        <f>IF(Table14[[#This Row],[TASKS]]="","",Table14[[#This Row],[FINISH]]-Table14[[#This Row],[START]]+1)</f>
        <v/>
      </c>
      <c r="I31" s="27"/>
      <c r="J31" s="28"/>
    </row>
    <row r="32" spans="2:10" ht="20.100000000000001" customHeight="1" x14ac:dyDescent="0.3">
      <c r="B32" s="30"/>
      <c r="D32" s="31"/>
      <c r="E32" s="31"/>
      <c r="F32" s="31"/>
      <c r="G32" s="27"/>
      <c r="H32" s="32" t="str">
        <f>IF(Table14[[#This Row],[TASKS]]="","",Table14[[#This Row],[FINISH]]-Table14[[#This Row],[START]]+1)</f>
        <v/>
      </c>
      <c r="I32" s="28" t="str">
        <f>IF(Table14[[#This Row],[SPRINT]]="","",Table14[[#This Row],[STORY POINTS]]-Table14[[#This Row],[RESPONSIBLE]]+1)</f>
        <v/>
      </c>
      <c r="J32" s="28" t="str">
        <f>IFERROR(Table14[[#This Row],[DURATION]]-Table14[[#This Row],[STATUS]],"")</f>
        <v/>
      </c>
    </row>
    <row r="33" spans="2:10" ht="20.100000000000001" customHeight="1" x14ac:dyDescent="0.3">
      <c r="B33" s="30"/>
      <c r="D33" s="31"/>
      <c r="E33" s="31"/>
      <c r="F33" s="31"/>
      <c r="G33" s="27"/>
      <c r="H33" s="32" t="str">
        <f>IF(Table14[[#This Row],[TASKS]]="","",Table14[[#This Row],[FINISH]]-Table14[[#This Row],[START]]+1)</f>
        <v/>
      </c>
      <c r="I33" s="28" t="str">
        <f>IF(Table14[[#This Row],[SPRINT]]="","",Table14[[#This Row],[STORY POINTS]]-Table14[[#This Row],[RESPONSIBLE]]+1)</f>
        <v/>
      </c>
      <c r="J33" s="28" t="str">
        <f>IFERROR(Table14[[#This Row],[DURATION]]-Table14[[#This Row],[STATUS]],"")</f>
        <v/>
      </c>
    </row>
    <row r="34" spans="2:10" ht="20.100000000000001" customHeight="1" x14ac:dyDescent="0.3">
      <c r="B34" s="30"/>
      <c r="D34" s="31"/>
      <c r="E34" s="31"/>
      <c r="F34" s="31"/>
      <c r="G34" s="27"/>
      <c r="H34" s="32" t="str">
        <f>IF(Table14[[#This Row],[TASKS]]="","",Table14[[#This Row],[FINISH]]-Table14[[#This Row],[START]]+1)</f>
        <v/>
      </c>
      <c r="I34" s="28" t="str">
        <f>IF(Table14[[#This Row],[SPRINT]]="","",Table14[[#This Row],[STORY POINTS]]-Table14[[#This Row],[RESPONSIBLE]]+1)</f>
        <v/>
      </c>
      <c r="J34" s="28" t="str">
        <f>IFERROR(Table14[[#This Row],[DURATION]]-Table14[[#This Row],[STATUS]],"")</f>
        <v/>
      </c>
    </row>
    <row r="35" spans="2:10" ht="20.100000000000001" customHeight="1" x14ac:dyDescent="0.3">
      <c r="B35" s="30"/>
      <c r="D35" s="31"/>
      <c r="E35" s="31"/>
      <c r="F35" s="31"/>
      <c r="G35" s="27"/>
      <c r="H35" s="32" t="str">
        <f>IF(Table14[[#This Row],[TASKS]]="","",Table14[[#This Row],[FINISH]]-Table14[[#This Row],[START]]+1)</f>
        <v/>
      </c>
      <c r="I35" s="28" t="str">
        <f>IF(Table14[[#This Row],[SPRINT]]="","",Table14[[#This Row],[STORY POINTS]]-Table14[[#This Row],[RESPONSIBLE]]+1)</f>
        <v/>
      </c>
      <c r="J35" s="28" t="str">
        <f>IFERROR(Table14[[#This Row],[DURATION]]-Table14[[#This Row],[STATUS]],"")</f>
        <v/>
      </c>
    </row>
    <row r="36" spans="2:10" ht="20.100000000000001" customHeight="1" x14ac:dyDescent="0.3">
      <c r="B36" s="30"/>
      <c r="D36" s="31"/>
      <c r="E36" s="31"/>
      <c r="F36" s="31"/>
      <c r="G36" s="27"/>
      <c r="H36" s="32" t="str">
        <f>IF(Table14[[#This Row],[TASKS]]="","",Table14[[#This Row],[FINISH]]-Table14[[#This Row],[START]]+1)</f>
        <v/>
      </c>
      <c r="I36" s="28" t="str">
        <f>IF(Table14[[#This Row],[SPRINT]]="","",Table14[[#This Row],[STORY POINTS]]-Table14[[#This Row],[RESPONSIBLE]]+1)</f>
        <v/>
      </c>
      <c r="J36" s="28" t="str">
        <f>IFERROR(Table14[[#This Row],[DURATION]]-Table14[[#This Row],[STATUS]],"")</f>
        <v/>
      </c>
    </row>
    <row r="37" spans="2:10" ht="20.100000000000001" customHeight="1" x14ac:dyDescent="0.3">
      <c r="B37" s="30"/>
      <c r="D37" s="31"/>
      <c r="E37" s="31"/>
      <c r="F37" s="31"/>
      <c r="G37" s="27"/>
      <c r="H37" s="32" t="str">
        <f>IF(Table14[[#This Row],[TASKS]]="","",Table14[[#This Row],[FINISH]]-Table14[[#This Row],[START]]+1)</f>
        <v/>
      </c>
      <c r="I37" s="28" t="str">
        <f>IF(Table14[[#This Row],[SPRINT]]="","",Table14[[#This Row],[STORY POINTS]]-Table14[[#This Row],[RESPONSIBLE]]+1)</f>
        <v/>
      </c>
      <c r="J37" s="28" t="str">
        <f>IFERROR(Table14[[#This Row],[DURATION]]-Table14[[#This Row],[STATUS]],"")</f>
        <v/>
      </c>
    </row>
    <row r="38" spans="2:10" ht="20.100000000000001" customHeight="1" x14ac:dyDescent="0.3">
      <c r="B38" s="30"/>
      <c r="D38" s="31"/>
      <c r="E38" s="31"/>
      <c r="F38" s="31"/>
      <c r="G38" s="27"/>
      <c r="H38" s="32" t="str">
        <f>IF(Table14[[#This Row],[TASKS]]="","",Table14[[#This Row],[FINISH]]-Table14[[#This Row],[START]]+1)</f>
        <v/>
      </c>
      <c r="I38" s="28" t="str">
        <f>IF(Table14[[#This Row],[SPRINT]]="","",Table14[[#This Row],[STORY POINTS]]-Table14[[#This Row],[RESPONSIBLE]]+1)</f>
        <v/>
      </c>
      <c r="J38" s="28" t="str">
        <f>IFERROR(Table14[[#This Row],[DURATION]]-Table14[[#This Row],[STATUS]],"")</f>
        <v/>
      </c>
    </row>
  </sheetData>
  <mergeCells count="4">
    <mergeCell ref="AA2:AH2"/>
    <mergeCell ref="C2:J2"/>
    <mergeCell ref="H4:H5"/>
    <mergeCell ref="H6:H7"/>
  </mergeCells>
  <phoneticPr fontId="3" type="noConversion"/>
  <conditionalFormatting sqref="B11:J38">
    <cfRule type="expression" dxfId="0" priority="1">
      <formula>IF(AND($B11&lt;&gt;OFFSET($B11,-1,0),$B11&lt;&gt;""),TRUE,FALSE)</formula>
    </cfRule>
  </conditionalFormatting>
  <dataValidations count="1">
    <dataValidation type="list" allowBlank="1" showInputMessage="1" showErrorMessage="1" sqref="I11:I31" xr:uid="{5026603D-E333-4D69-B008-5B858DE10723}">
      <formula1>"Not Started,In progress,Completed"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Agile Project Plan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Bhaskara</dc:creator>
  <cp:lastModifiedBy>Ozge</cp:lastModifiedBy>
  <dcterms:created xsi:type="dcterms:W3CDTF">2019-11-03T07:19:10Z</dcterms:created>
  <dcterms:modified xsi:type="dcterms:W3CDTF">2024-07-12T08:18:06Z</dcterms:modified>
</cp:coreProperties>
</file>